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</sheets>
  <definedNames>
    <definedName name="_xlnm.Print_Area" localSheetId="0">'Sheet1'!$A$1:$G$93</definedName>
  </definedNames>
  <calcPr fullCalcOnLoad="1"/>
</workbook>
</file>

<file path=xl/sharedStrings.xml><?xml version="1.0" encoding="utf-8"?>
<sst xmlns="http://schemas.openxmlformats.org/spreadsheetml/2006/main" count="130" uniqueCount="112">
  <si>
    <t>№</t>
  </si>
  <si>
    <t>ВИДОВЕ ПРИХОДИ</t>
  </si>
  <si>
    <t>Проект</t>
  </si>
  <si>
    <t>приходи</t>
  </si>
  <si>
    <t>по</t>
  </si>
  <si>
    <t>ред</t>
  </si>
  <si>
    <t>І</t>
  </si>
  <si>
    <t>ІІ</t>
  </si>
  <si>
    <t>Имуществени данъци</t>
  </si>
  <si>
    <t>Обща изравнителна субсидия</t>
  </si>
  <si>
    <t>ВИДОВЕ РАЗХОДИ</t>
  </si>
  <si>
    <t>разходи</t>
  </si>
  <si>
    <t>Общи държавни служби</t>
  </si>
  <si>
    <t>Отбрана и сигурност</t>
  </si>
  <si>
    <t>Образование</t>
  </si>
  <si>
    <t>Здравеопазване</t>
  </si>
  <si>
    <t>ІІІ</t>
  </si>
  <si>
    <t>Общински съвет</t>
  </si>
  <si>
    <t>Клубове на пенсионера</t>
  </si>
  <si>
    <t>Програми за временна заетост</t>
  </si>
  <si>
    <t>В и К</t>
  </si>
  <si>
    <t>Осветление на улици и площади</t>
  </si>
  <si>
    <t>Чистота</t>
  </si>
  <si>
    <t>Обредни домове и зали</t>
  </si>
  <si>
    <t>ДЪРЖАВНИ ПРИХОДИ в т.ч.</t>
  </si>
  <si>
    <t>МЕСТНИ ПРИХОДИ в т.ч.</t>
  </si>
  <si>
    <t>С МЕСТНИ ПРИХОДИ в т.ч.</t>
  </si>
  <si>
    <t>Общинска администрация</t>
  </si>
  <si>
    <t>Др.дейн.по сел.и горско стоп.</t>
  </si>
  <si>
    <t>Спортни бази за спорт за всички</t>
  </si>
  <si>
    <t>ОБЩО ПРИХОДНА ЧАСТ:/ I+II /</t>
  </si>
  <si>
    <t>Патентен данък</t>
  </si>
  <si>
    <t>Изгражд.,рем.и поддр.ул.мрежа</t>
  </si>
  <si>
    <t>Др.дейности по туризма</t>
  </si>
  <si>
    <t>Сл.и дейн.по поддр. и рем.на път.</t>
  </si>
  <si>
    <t>Др.сл.и дейности по соц осиг.</t>
  </si>
  <si>
    <t>ОБЩО РАЗХОДНА ЧАСТ:/I+II+III/</t>
  </si>
  <si>
    <t>Трансфери между бюджетни сметки</t>
  </si>
  <si>
    <t>Остатък  по сметки в нач. на периода</t>
  </si>
  <si>
    <t>Остатък  по сметки в края на периода</t>
  </si>
  <si>
    <t>Целеви трансфери (субсидии) от ЦБ</t>
  </si>
  <si>
    <t>1.1.</t>
  </si>
  <si>
    <t>1.2.</t>
  </si>
  <si>
    <t>Данъчни приходи в т.ч.</t>
  </si>
  <si>
    <t>Неданъчни приходи в т.ч.</t>
  </si>
  <si>
    <t>2.2.</t>
  </si>
  <si>
    <t>Приходи и доходи от собственост</t>
  </si>
  <si>
    <t>2.1.</t>
  </si>
  <si>
    <t>в т.ч. такса битови отпадъци</t>
  </si>
  <si>
    <t>2.3.</t>
  </si>
  <si>
    <t>2.4.</t>
  </si>
  <si>
    <t>Платени данъци по ЗДДС и ЗКПО</t>
  </si>
  <si>
    <t>2.5.</t>
  </si>
  <si>
    <t>Субсидии от РБ</t>
  </si>
  <si>
    <t>3.1.</t>
  </si>
  <si>
    <t>3.2.</t>
  </si>
  <si>
    <t>4.1.</t>
  </si>
  <si>
    <t>4.2.</t>
  </si>
  <si>
    <t>4.3.</t>
  </si>
  <si>
    <t>4.4.</t>
  </si>
  <si>
    <t>Др. трансфери и операции с фин.активи и пасиви</t>
  </si>
  <si>
    <t>1.4.</t>
  </si>
  <si>
    <t>Други данъци</t>
  </si>
  <si>
    <t>Др.дейности по транспорта</t>
  </si>
  <si>
    <t>Читалища</t>
  </si>
  <si>
    <t xml:space="preserve">          ОБЩИНА  АПРИЛЦИ,  ЛОВЕШКА  ОБЛАСТ</t>
  </si>
  <si>
    <t>Кмет на Община Априлци</t>
  </si>
  <si>
    <t>Обща субсидия за делег. от държ. дейн.</t>
  </si>
  <si>
    <t>Временно съхр.средства и ср-ва на разпор.</t>
  </si>
  <si>
    <t>3.3.</t>
  </si>
  <si>
    <t>За зимно снегопочистване</t>
  </si>
  <si>
    <t>Други дейности по културата</t>
  </si>
  <si>
    <t>2.6.</t>
  </si>
  <si>
    <t xml:space="preserve">Трансфери </t>
  </si>
  <si>
    <t>4.5.</t>
  </si>
  <si>
    <t>1.</t>
  </si>
  <si>
    <t>Възстановени субсидии/трансфери на ЦБ</t>
  </si>
  <si>
    <t>Икономически дейности и услуги</t>
  </si>
  <si>
    <t>Детски градини</t>
  </si>
  <si>
    <t>Приходи от такси и др.приходи</t>
  </si>
  <si>
    <t>ИНЖ. ТИХОМИР КУКЕНСКИ</t>
  </si>
  <si>
    <t xml:space="preserve">            ПРОЕКТОБЮДЖЕТ за 2022 г. -  МАКРОРАМКА</t>
  </si>
  <si>
    <t xml:space="preserve">             И ОТЧЕТ КЪМ 31.12.2021 Г.</t>
  </si>
  <si>
    <t xml:space="preserve">         Приходи за 2021 г.</t>
  </si>
  <si>
    <t>Първонач. план   2021 г.</t>
  </si>
  <si>
    <t>Уточнен годишен план     2021 г.</t>
  </si>
  <si>
    <t>Отчет към 31.12.2021 г</t>
  </si>
  <si>
    <t>2022 г.</t>
  </si>
  <si>
    <t xml:space="preserve">          Разходи за 2021 г.</t>
  </si>
  <si>
    <t>Социални услуги в домашна среда</t>
  </si>
  <si>
    <t>Социално осигуряване,подпомагане и грижи</t>
  </si>
  <si>
    <t>Почивно дело, култура, религиозни дейности</t>
  </si>
  <si>
    <t>ДЪРЖ. ДЕЙН. ФИНАНСИРАНИ С</t>
  </si>
  <si>
    <t>ДЪРЖ. ДЕЙН. ДОФИНАНСИРАНИ</t>
  </si>
  <si>
    <t>МЕСТНИ ДЕЙНОСТИ ФИНАНСИРАНИ</t>
  </si>
  <si>
    <t xml:space="preserve">Дарения,помощи и др.безв.получ.суми </t>
  </si>
  <si>
    <t>Приходи от общински такси</t>
  </si>
  <si>
    <t>455200</t>
  </si>
  <si>
    <t>Постъпления от продажба на нефинансови активи</t>
  </si>
  <si>
    <t>Други неданъчни приходи</t>
  </si>
  <si>
    <t>Временни безлихвени заеми м/ду бюдж. и СЕС</t>
  </si>
  <si>
    <t>2.7.</t>
  </si>
  <si>
    <t>Глоби, санкции и наказателни лихви</t>
  </si>
  <si>
    <t>Др.дейн.по жил. строит., благоустр.и рег.развитие</t>
  </si>
  <si>
    <t>439200</t>
  </si>
  <si>
    <t>Проект приходи 2022 г. спрямо първонач. план 2021 г. /к.6:к.3/</t>
  </si>
  <si>
    <t>3.4.</t>
  </si>
  <si>
    <t>Възстановени трансфери за ЦБ</t>
  </si>
  <si>
    <t>Получени целеви субсидии от ЦБ за кап. разходи</t>
  </si>
  <si>
    <t>Придобиване на дялове и акции</t>
  </si>
  <si>
    <t>Дарения,помощи и др.безв.получ.суми от страната</t>
  </si>
  <si>
    <t>Проект разходи 2022 г. спрямо пълвонач. план 2021 г. /к.6:к.3/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</si>
</sst>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55"/>
      <name val="Times New Roman"/>
      <family val="1"/>
    </font>
    <font>
      <b/>
      <sz val="14"/>
      <color indexed="63"/>
      <name val="Times New Roman"/>
      <family val="1"/>
    </font>
    <font>
      <i/>
      <sz val="16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0"/>
      <color rgb="FFFF0000"/>
      <name val="Arial"/>
      <family val="2"/>
    </font>
    <font>
      <sz val="10"/>
      <color theme="6" tint="-0.4999699890613556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3" borderId="15" xfId="0" applyFont="1" applyFill="1" applyBorder="1" applyAlignment="1">
      <alignment/>
    </xf>
    <xf numFmtId="180" fontId="11" fillId="33" borderId="15" xfId="0" applyNumberFormat="1" applyFont="1" applyFill="1" applyBorder="1" applyAlignment="1">
      <alignment/>
    </xf>
    <xf numFmtId="0" fontId="13" fillId="33" borderId="15" xfId="0" applyFont="1" applyFill="1" applyBorder="1" applyAlignment="1">
      <alignment horizontal="right"/>
    </xf>
    <xf numFmtId="0" fontId="14" fillId="33" borderId="15" xfId="0" applyFont="1" applyFill="1" applyBorder="1" applyAlignment="1">
      <alignment/>
    </xf>
    <xf numFmtId="180" fontId="14" fillId="33" borderId="1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180" fontId="4" fillId="34" borderId="15" xfId="0" applyNumberFormat="1" applyFont="1" applyFill="1" applyBorder="1" applyAlignment="1">
      <alignment/>
    </xf>
    <xf numFmtId="180" fontId="4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/>
    </xf>
    <xf numFmtId="1" fontId="4" fillId="0" borderId="1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4" fillId="35" borderId="15" xfId="0" applyFont="1" applyFill="1" applyBorder="1" applyAlignment="1">
      <alignment horizontal="right"/>
    </xf>
    <xf numFmtId="0" fontId="4" fillId="35" borderId="15" xfId="0" applyFont="1" applyFill="1" applyBorder="1" applyAlignment="1">
      <alignment/>
    </xf>
    <xf numFmtId="3" fontId="8" fillId="36" borderId="15" xfId="0" applyNumberFormat="1" applyFont="1" applyFill="1" applyBorder="1" applyAlignment="1">
      <alignment/>
    </xf>
    <xf numFmtId="0" fontId="17" fillId="0" borderId="15" xfId="0" applyFont="1" applyBorder="1" applyAlignment="1">
      <alignment horizontal="right"/>
    </xf>
    <xf numFmtId="0" fontId="18" fillId="0" borderId="15" xfId="0" applyFont="1" applyBorder="1" applyAlignment="1">
      <alignment/>
    </xf>
    <xf numFmtId="180" fontId="58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left"/>
    </xf>
    <xf numFmtId="3" fontId="19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3" fontId="59" fillId="0" borderId="15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80" fontId="4" fillId="34" borderId="17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180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4" fillId="35" borderId="13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0" fontId="16" fillId="33" borderId="18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4" fillId="36" borderId="15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1" fontId="8" fillId="36" borderId="15" xfId="0" applyNumberFormat="1" applyFont="1" applyFill="1" applyBorder="1" applyAlignment="1">
      <alignment/>
    </xf>
    <xf numFmtId="180" fontId="4" fillId="36" borderId="15" xfId="0" applyNumberFormat="1" applyFont="1" applyFill="1" applyBorder="1" applyAlignment="1">
      <alignment/>
    </xf>
    <xf numFmtId="0" fontId="18" fillId="36" borderId="15" xfId="0" applyFont="1" applyFill="1" applyBorder="1" applyAlignment="1">
      <alignment/>
    </xf>
    <xf numFmtId="3" fontId="8" fillId="35" borderId="13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6" fillId="33" borderId="19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49" fontId="61" fillId="0" borderId="0" xfId="0" applyNumberFormat="1" applyFont="1" applyAlignment="1">
      <alignment horizontal="left"/>
    </xf>
    <xf numFmtId="49" fontId="60" fillId="0" borderId="0" xfId="0" applyNumberFormat="1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3" fontId="62" fillId="0" borderId="15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3" fontId="8" fillId="36" borderId="21" xfId="33" applyNumberFormat="1" applyFont="1" applyFill="1" applyBorder="1" applyAlignment="1" applyProtection="1">
      <alignment horizontal="right" vertical="center"/>
      <protection locked="0"/>
    </xf>
    <xf numFmtId="3" fontId="8" fillId="36" borderId="15" xfId="33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Normal="120" zoomScaleSheetLayoutView="100" zoomScalePageLayoutView="0" workbookViewId="0" topLeftCell="A1">
      <selection activeCell="L46" sqref="L46"/>
    </sheetView>
  </sheetViews>
  <sheetFormatPr defaultColWidth="9.140625" defaultRowHeight="12.75"/>
  <cols>
    <col min="1" max="1" width="6.140625" style="0" customWidth="1"/>
    <col min="2" max="2" width="54.57421875" style="0" customWidth="1"/>
    <col min="3" max="3" width="14.140625" style="0" customWidth="1"/>
    <col min="4" max="4" width="14.421875" style="0" customWidth="1"/>
    <col min="5" max="5" width="15.8515625" style="0" customWidth="1"/>
    <col min="6" max="7" width="13.140625" style="0" customWidth="1"/>
    <col min="8" max="8" width="12.140625" style="0" customWidth="1"/>
  </cols>
  <sheetData>
    <row r="1" spans="2:6" ht="20.25">
      <c r="B1" s="125" t="s">
        <v>65</v>
      </c>
      <c r="C1" s="125"/>
      <c r="D1" s="125"/>
      <c r="E1" s="125"/>
      <c r="F1" s="125"/>
    </row>
    <row r="3" spans="1:7" ht="18.75">
      <c r="A3" s="7"/>
      <c r="B3" s="126" t="s">
        <v>81</v>
      </c>
      <c r="C3" s="126"/>
      <c r="D3" s="126"/>
      <c r="E3" s="126"/>
      <c r="F3" s="126"/>
      <c r="G3" s="15"/>
    </row>
    <row r="4" spans="1:7" ht="14.25" customHeight="1">
      <c r="A4" s="8"/>
      <c r="B4" s="126"/>
      <c r="C4" s="126"/>
      <c r="D4" s="126"/>
      <c r="E4" s="126"/>
      <c r="F4" s="126"/>
      <c r="G4" s="15"/>
    </row>
    <row r="5" spans="1:7" ht="17.25" customHeight="1">
      <c r="A5" s="8"/>
      <c r="B5" s="126" t="s">
        <v>82</v>
      </c>
      <c r="C5" s="126"/>
      <c r="D5" s="126"/>
      <c r="E5" s="126"/>
      <c r="F5" s="126"/>
      <c r="G5" s="15"/>
    </row>
    <row r="6" spans="1:7" ht="21.75" customHeight="1">
      <c r="A6" s="104" t="s">
        <v>0</v>
      </c>
      <c r="B6" s="25"/>
      <c r="C6" s="117" t="s">
        <v>83</v>
      </c>
      <c r="D6" s="118"/>
      <c r="E6" s="119"/>
      <c r="F6" s="89" t="s">
        <v>2</v>
      </c>
      <c r="G6" s="114" t="s">
        <v>105</v>
      </c>
    </row>
    <row r="7" spans="1:7" ht="21" customHeight="1">
      <c r="A7" s="105" t="s">
        <v>4</v>
      </c>
      <c r="B7" s="26" t="s">
        <v>1</v>
      </c>
      <c r="C7" s="115" t="s">
        <v>84</v>
      </c>
      <c r="D7" s="115" t="s">
        <v>85</v>
      </c>
      <c r="E7" s="115" t="s">
        <v>86</v>
      </c>
      <c r="F7" s="52" t="s">
        <v>3</v>
      </c>
      <c r="G7" s="115"/>
    </row>
    <row r="8" spans="1:7" ht="18.75" customHeight="1">
      <c r="A8" s="105" t="s">
        <v>5</v>
      </c>
      <c r="B8" s="26"/>
      <c r="C8" s="115"/>
      <c r="D8" s="115"/>
      <c r="E8" s="115"/>
      <c r="F8" s="52" t="s">
        <v>87</v>
      </c>
      <c r="G8" s="115"/>
    </row>
    <row r="9" spans="1:7" ht="61.5" customHeight="1">
      <c r="A9" s="106"/>
      <c r="B9" s="27"/>
      <c r="C9" s="116"/>
      <c r="D9" s="116"/>
      <c r="E9" s="116"/>
      <c r="F9" s="9"/>
      <c r="G9" s="116"/>
    </row>
    <row r="10" spans="1:9" ht="15" customHeight="1">
      <c r="A10" s="29">
        <v>1</v>
      </c>
      <c r="B10" s="27">
        <v>2</v>
      </c>
      <c r="C10" s="28">
        <v>3</v>
      </c>
      <c r="D10" s="30">
        <v>4</v>
      </c>
      <c r="E10" s="28">
        <v>5</v>
      </c>
      <c r="F10" s="28">
        <v>6</v>
      </c>
      <c r="G10" s="31">
        <v>7</v>
      </c>
      <c r="I10" s="48"/>
    </row>
    <row r="11" spans="1:8" ht="23.25" customHeight="1">
      <c r="A11" s="54" t="s">
        <v>6</v>
      </c>
      <c r="B11" s="55" t="s">
        <v>24</v>
      </c>
      <c r="C11" s="56">
        <f>SUM(C12:C20)</f>
        <v>3044468</v>
      </c>
      <c r="D11" s="56">
        <f>SUM(D12:D20)</f>
        <v>4017051</v>
      </c>
      <c r="E11" s="56">
        <f>SUM(E12:E20)</f>
        <v>3274914</v>
      </c>
      <c r="F11" s="56">
        <f>SUM(F12:F20)</f>
        <v>2981596</v>
      </c>
      <c r="G11" s="43">
        <f>SUM(F11/C11*100)</f>
        <v>97.9348772921903</v>
      </c>
      <c r="H11" s="99"/>
    </row>
    <row r="12" spans="1:9" ht="19.5" customHeight="1">
      <c r="A12" s="57">
        <v>1</v>
      </c>
      <c r="B12" s="108" t="s">
        <v>67</v>
      </c>
      <c r="C12" s="45">
        <v>2646559</v>
      </c>
      <c r="D12" s="111">
        <v>2759223</v>
      </c>
      <c r="E12" s="110">
        <v>2759223</v>
      </c>
      <c r="F12" s="45">
        <v>2981596</v>
      </c>
      <c r="G12" s="53">
        <f>SUM(F12/C12*100)</f>
        <v>112.6593436987424</v>
      </c>
      <c r="H12" s="99"/>
      <c r="I12" s="10"/>
    </row>
    <row r="13" spans="1:8" ht="18.75" customHeight="1">
      <c r="A13" s="57">
        <v>2</v>
      </c>
      <c r="B13" s="108" t="s">
        <v>40</v>
      </c>
      <c r="C13" s="111"/>
      <c r="D13" s="111">
        <v>804108</v>
      </c>
      <c r="E13" s="110">
        <v>802976</v>
      </c>
      <c r="F13" s="41"/>
      <c r="G13" s="44"/>
      <c r="H13" s="99"/>
    </row>
    <row r="14" spans="1:8" ht="18.75" customHeight="1">
      <c r="A14" s="57">
        <v>3</v>
      </c>
      <c r="B14" s="108" t="s">
        <v>76</v>
      </c>
      <c r="C14" s="111"/>
      <c r="D14" s="111">
        <v>-18897</v>
      </c>
      <c r="E14" s="110">
        <v>-18897</v>
      </c>
      <c r="F14" s="41"/>
      <c r="G14" s="44"/>
      <c r="H14" s="99"/>
    </row>
    <row r="15" spans="1:8" ht="19.5" customHeight="1">
      <c r="A15" s="57">
        <v>4</v>
      </c>
      <c r="B15" s="108" t="s">
        <v>37</v>
      </c>
      <c r="C15" s="111"/>
      <c r="D15" s="111">
        <v>74708</v>
      </c>
      <c r="E15" s="110">
        <v>38431</v>
      </c>
      <c r="F15" s="41"/>
      <c r="G15" s="44"/>
      <c r="H15" s="99"/>
    </row>
    <row r="16" spans="1:9" ht="19.5" customHeight="1">
      <c r="A16" s="57">
        <v>5</v>
      </c>
      <c r="B16" s="109" t="s">
        <v>79</v>
      </c>
      <c r="C16" s="111"/>
      <c r="D16" s="111"/>
      <c r="E16" s="110"/>
      <c r="F16" s="41"/>
      <c r="G16" s="44"/>
      <c r="H16" s="99"/>
      <c r="I16" s="49"/>
    </row>
    <row r="17" spans="1:8" ht="19.5" customHeight="1">
      <c r="A17" s="57">
        <v>6</v>
      </c>
      <c r="B17" s="108" t="s">
        <v>95</v>
      </c>
      <c r="C17" s="111"/>
      <c r="D17" s="111"/>
      <c r="E17" s="110"/>
      <c r="F17" s="41"/>
      <c r="G17" s="44"/>
      <c r="H17" s="99"/>
    </row>
    <row r="18" spans="1:9" ht="19.5" customHeight="1">
      <c r="A18" s="57">
        <v>7</v>
      </c>
      <c r="B18" s="108" t="s">
        <v>68</v>
      </c>
      <c r="C18" s="111">
        <v>-34296</v>
      </c>
      <c r="D18" s="111">
        <v>-34296</v>
      </c>
      <c r="E18" s="110">
        <v>-18159</v>
      </c>
      <c r="F18" s="41"/>
      <c r="G18" s="44"/>
      <c r="H18" s="99"/>
      <c r="I18" s="99"/>
    </row>
    <row r="19" spans="1:8" ht="21" customHeight="1">
      <c r="A19" s="57">
        <v>8</v>
      </c>
      <c r="B19" s="108" t="s">
        <v>38</v>
      </c>
      <c r="C19" s="111">
        <v>432205</v>
      </c>
      <c r="D19" s="111">
        <v>432205</v>
      </c>
      <c r="E19" s="110">
        <v>432205</v>
      </c>
      <c r="F19" s="45"/>
      <c r="G19" s="53"/>
      <c r="H19" s="99"/>
    </row>
    <row r="20" spans="1:8" ht="18.75" customHeight="1">
      <c r="A20" s="57">
        <v>9</v>
      </c>
      <c r="B20" s="108" t="s">
        <v>39</v>
      </c>
      <c r="C20" s="111"/>
      <c r="D20" s="111"/>
      <c r="E20" s="110">
        <v>-720865</v>
      </c>
      <c r="F20" s="45"/>
      <c r="G20" s="53"/>
      <c r="H20" s="99"/>
    </row>
    <row r="21" spans="1:8" ht="24.75" customHeight="1">
      <c r="A21" s="54" t="s">
        <v>7</v>
      </c>
      <c r="B21" s="55" t="s">
        <v>25</v>
      </c>
      <c r="C21" s="56">
        <f>SUM(C22+C26+C35+C40)</f>
        <v>4494599</v>
      </c>
      <c r="D21" s="56">
        <f>SUM(D22+D26+D35+D40)</f>
        <v>6607250</v>
      </c>
      <c r="E21" s="56">
        <f>SUM(E22+E26+E35+E40)</f>
        <v>3681042</v>
      </c>
      <c r="F21" s="56">
        <f>SUM(F22+F26+F35+F40)</f>
        <v>3098439</v>
      </c>
      <c r="G21" s="43">
        <f>SUM(F21/C21*100)</f>
        <v>68.9369396468962</v>
      </c>
      <c r="H21" s="11"/>
    </row>
    <row r="22" spans="1:8" ht="24.75" customHeight="1">
      <c r="A22" s="58">
        <v>1</v>
      </c>
      <c r="B22" s="59" t="s">
        <v>43</v>
      </c>
      <c r="C22" s="41">
        <f>SUM(C23+C24+C25)</f>
        <v>360000</v>
      </c>
      <c r="D22" s="41">
        <f>SUM(D23+D24+D25)</f>
        <v>503000</v>
      </c>
      <c r="E22" s="41">
        <f>SUM(E23+E24+E25)</f>
        <v>581798</v>
      </c>
      <c r="F22" s="60">
        <f>SUM(F23+F24+F25)</f>
        <v>467100</v>
      </c>
      <c r="G22" s="44">
        <f>SUM(F22/C22*100)</f>
        <v>129.75</v>
      </c>
      <c r="H22" s="11"/>
    </row>
    <row r="23" spans="1:8" ht="22.5" customHeight="1">
      <c r="A23" s="62" t="s">
        <v>41</v>
      </c>
      <c r="B23" s="63" t="s">
        <v>31</v>
      </c>
      <c r="C23" s="45">
        <v>8000</v>
      </c>
      <c r="D23" s="64">
        <v>8000</v>
      </c>
      <c r="E23" s="64">
        <v>8114</v>
      </c>
      <c r="F23" s="64">
        <v>8000</v>
      </c>
      <c r="G23" s="44">
        <f>SUM(F23/C23*100)</f>
        <v>100</v>
      </c>
      <c r="H23" s="100"/>
    </row>
    <row r="24" spans="1:9" ht="19.5" customHeight="1">
      <c r="A24" s="57" t="s">
        <v>42</v>
      </c>
      <c r="B24" s="42" t="s">
        <v>8</v>
      </c>
      <c r="C24" s="45">
        <v>352000</v>
      </c>
      <c r="D24" s="45">
        <v>495000</v>
      </c>
      <c r="E24" s="45">
        <v>573657</v>
      </c>
      <c r="F24" s="45">
        <v>459000</v>
      </c>
      <c r="G24" s="44">
        <f>SUM(F24/C24*100)</f>
        <v>130.39772727272728</v>
      </c>
      <c r="H24" s="100"/>
      <c r="I24" s="12"/>
    </row>
    <row r="25" spans="1:8" ht="20.25" customHeight="1">
      <c r="A25" s="57" t="s">
        <v>61</v>
      </c>
      <c r="B25" s="42" t="s">
        <v>62</v>
      </c>
      <c r="C25" s="47"/>
      <c r="D25" s="47"/>
      <c r="E25" s="46">
        <v>27</v>
      </c>
      <c r="F25" s="45">
        <v>100</v>
      </c>
      <c r="G25" s="44"/>
      <c r="H25" s="100"/>
    </row>
    <row r="26" spans="1:8" ht="18.75" customHeight="1">
      <c r="A26" s="65">
        <v>2</v>
      </c>
      <c r="B26" s="66" t="s">
        <v>44</v>
      </c>
      <c r="C26" s="60">
        <f>SUM(C27+C28+C30+C31+C32+C33+C34)</f>
        <v>665493</v>
      </c>
      <c r="D26" s="60">
        <f>SUM(D27+D28+D30+D31+D32+D33+D34)</f>
        <v>723993</v>
      </c>
      <c r="E26" s="60">
        <f>SUM(E27+E28+E30+E31+E32+E33+E34)</f>
        <v>930867</v>
      </c>
      <c r="F26" s="60">
        <f>SUM(F27+F28+F30+F31+F32+F33+F34)</f>
        <v>694883</v>
      </c>
      <c r="G26" s="44">
        <f>SUM(F26/C26*100)</f>
        <v>104.41627485187672</v>
      </c>
      <c r="H26" s="100"/>
    </row>
    <row r="27" spans="1:8" ht="18.75" customHeight="1">
      <c r="A27" s="65" t="s">
        <v>47</v>
      </c>
      <c r="B27" s="42" t="s">
        <v>46</v>
      </c>
      <c r="C27" s="61">
        <v>134000</v>
      </c>
      <c r="D27" s="61">
        <v>134000</v>
      </c>
      <c r="E27" s="61">
        <v>211424</v>
      </c>
      <c r="F27" s="45">
        <v>120783</v>
      </c>
      <c r="G27" s="44">
        <f aca="true" t="shared" si="0" ref="G27:G34">SUM(F27/C27*100)</f>
        <v>90.1365671641791</v>
      </c>
      <c r="H27" s="100"/>
    </row>
    <row r="28" spans="1:8" ht="18.75" customHeight="1">
      <c r="A28" s="57" t="s">
        <v>45</v>
      </c>
      <c r="B28" s="42" t="s">
        <v>96</v>
      </c>
      <c r="C28" s="61" t="s">
        <v>104</v>
      </c>
      <c r="D28" s="61" t="s">
        <v>97</v>
      </c>
      <c r="E28" s="61">
        <v>521170</v>
      </c>
      <c r="F28" s="61">
        <v>483700</v>
      </c>
      <c r="G28" s="67">
        <f t="shared" si="0"/>
        <v>110.132058287796</v>
      </c>
      <c r="H28" s="100"/>
    </row>
    <row r="29" spans="1:8" ht="19.5" customHeight="1">
      <c r="A29" s="57"/>
      <c r="B29" s="68" t="s">
        <v>48</v>
      </c>
      <c r="C29" s="69">
        <v>360000</v>
      </c>
      <c r="D29" s="69">
        <v>360000</v>
      </c>
      <c r="E29" s="69">
        <v>401256</v>
      </c>
      <c r="F29" s="69">
        <v>400000</v>
      </c>
      <c r="G29" s="44">
        <f t="shared" si="0"/>
        <v>111.11111111111111</v>
      </c>
      <c r="H29" s="100"/>
    </row>
    <row r="30" spans="1:9" ht="19.5" customHeight="1">
      <c r="A30" s="57" t="s">
        <v>49</v>
      </c>
      <c r="B30" s="70" t="s">
        <v>102</v>
      </c>
      <c r="C30" s="61">
        <v>20000</v>
      </c>
      <c r="D30" s="61">
        <v>50500</v>
      </c>
      <c r="E30" s="61">
        <v>61628</v>
      </c>
      <c r="F30" s="61">
        <v>20000</v>
      </c>
      <c r="G30" s="44"/>
      <c r="H30" s="13"/>
      <c r="I30" s="90"/>
    </row>
    <row r="31" spans="1:9" ht="19.5" customHeight="1">
      <c r="A31" s="57" t="s">
        <v>50</v>
      </c>
      <c r="B31" s="70" t="s">
        <v>98</v>
      </c>
      <c r="C31" s="61">
        <v>90173</v>
      </c>
      <c r="D31" s="61">
        <v>97173</v>
      </c>
      <c r="E31" s="61">
        <v>127926</v>
      </c>
      <c r="F31" s="61">
        <v>90900</v>
      </c>
      <c r="G31" s="44">
        <f t="shared" si="0"/>
        <v>100.80622802834552</v>
      </c>
      <c r="H31" s="101"/>
      <c r="I31" s="102"/>
    </row>
    <row r="32" spans="1:8" ht="19.5" customHeight="1">
      <c r="A32" s="57" t="s">
        <v>52</v>
      </c>
      <c r="B32" s="42" t="s">
        <v>110</v>
      </c>
      <c r="C32" s="61"/>
      <c r="D32" s="61">
        <v>5000</v>
      </c>
      <c r="E32" s="61">
        <v>5000</v>
      </c>
      <c r="F32" s="61">
        <v>0</v>
      </c>
      <c r="G32" s="44"/>
      <c r="H32" s="100"/>
    </row>
    <row r="33" spans="1:8" ht="19.5" customHeight="1">
      <c r="A33" s="57" t="s">
        <v>72</v>
      </c>
      <c r="B33" s="70" t="s">
        <v>51</v>
      </c>
      <c r="C33" s="71">
        <v>-22880</v>
      </c>
      <c r="D33" s="71">
        <v>-22880</v>
      </c>
      <c r="E33" s="71">
        <v>-24465</v>
      </c>
      <c r="F33" s="71">
        <v>-25500</v>
      </c>
      <c r="G33" s="44">
        <f t="shared" si="0"/>
        <v>111.45104895104896</v>
      </c>
      <c r="H33" s="100"/>
    </row>
    <row r="34" spans="1:9" ht="20.25" customHeight="1">
      <c r="A34" s="57" t="s">
        <v>101</v>
      </c>
      <c r="B34" s="42" t="s">
        <v>99</v>
      </c>
      <c r="C34" s="61">
        <v>5000</v>
      </c>
      <c r="D34" s="61">
        <v>5000</v>
      </c>
      <c r="E34" s="61">
        <v>28184</v>
      </c>
      <c r="F34" s="45">
        <v>5000</v>
      </c>
      <c r="G34" s="44">
        <f t="shared" si="0"/>
        <v>100</v>
      </c>
      <c r="H34" s="100"/>
      <c r="I34" s="14"/>
    </row>
    <row r="35" spans="1:9" ht="20.25" customHeight="1">
      <c r="A35" s="65">
        <v>3</v>
      </c>
      <c r="B35" s="66" t="s">
        <v>53</v>
      </c>
      <c r="C35" s="42">
        <f>SUM(C36:C39)</f>
        <v>504300</v>
      </c>
      <c r="D35" s="42">
        <f>SUM(D36:D39)</f>
        <v>394300</v>
      </c>
      <c r="E35" s="42">
        <f>SUM(E36:E39)</f>
        <v>394300</v>
      </c>
      <c r="F35" s="42">
        <f>SUM(F36:F39)</f>
        <v>691900</v>
      </c>
      <c r="G35" s="44">
        <f aca="true" t="shared" si="1" ref="G35:G44">SUM(F35/C35*100)</f>
        <v>137.20007931786634</v>
      </c>
      <c r="H35" s="10"/>
      <c r="I35" s="14"/>
    </row>
    <row r="36" spans="1:9" ht="20.25" customHeight="1">
      <c r="A36" s="57" t="s">
        <v>54</v>
      </c>
      <c r="B36" s="42" t="s">
        <v>9</v>
      </c>
      <c r="C36" s="72">
        <v>147300</v>
      </c>
      <c r="D36" s="72">
        <v>147300</v>
      </c>
      <c r="E36" s="72">
        <v>147300</v>
      </c>
      <c r="F36" s="72">
        <v>263100</v>
      </c>
      <c r="G36" s="53">
        <f t="shared" si="1"/>
        <v>178.61507128309572</v>
      </c>
      <c r="H36" s="10"/>
      <c r="I36" s="14"/>
    </row>
    <row r="37" spans="1:9" ht="20.25" customHeight="1">
      <c r="A37" s="57" t="s">
        <v>55</v>
      </c>
      <c r="B37" s="70" t="s">
        <v>70</v>
      </c>
      <c r="C37" s="72">
        <v>82800</v>
      </c>
      <c r="D37" s="72">
        <v>82800</v>
      </c>
      <c r="E37" s="72">
        <v>82800</v>
      </c>
      <c r="F37" s="72">
        <v>82800</v>
      </c>
      <c r="G37" s="53">
        <f t="shared" si="1"/>
        <v>100</v>
      </c>
      <c r="H37" s="10"/>
      <c r="I37" s="14"/>
    </row>
    <row r="38" spans="1:8" ht="20.25" customHeight="1">
      <c r="A38" s="57" t="s">
        <v>69</v>
      </c>
      <c r="B38" s="91" t="s">
        <v>108</v>
      </c>
      <c r="C38" s="72">
        <v>274200</v>
      </c>
      <c r="D38" s="72">
        <v>164200</v>
      </c>
      <c r="E38" s="72">
        <v>164200</v>
      </c>
      <c r="F38" s="72">
        <v>346000</v>
      </c>
      <c r="G38" s="94">
        <f t="shared" si="1"/>
        <v>126.1852662290299</v>
      </c>
      <c r="H38" s="10"/>
    </row>
    <row r="39" spans="1:8" ht="20.25" customHeight="1">
      <c r="A39" s="57" t="s">
        <v>106</v>
      </c>
      <c r="B39" s="91" t="s">
        <v>107</v>
      </c>
      <c r="C39" s="72"/>
      <c r="D39" s="72"/>
      <c r="E39" s="72"/>
      <c r="F39" s="72">
        <v>0</v>
      </c>
      <c r="G39" s="94"/>
      <c r="H39" s="10"/>
    </row>
    <row r="40" spans="1:8" ht="20.25" customHeight="1">
      <c r="A40" s="65">
        <v>4</v>
      </c>
      <c r="B40" s="95" t="s">
        <v>60</v>
      </c>
      <c r="C40" s="72">
        <f>SUM(C41:C45)</f>
        <v>2964806</v>
      </c>
      <c r="D40" s="72">
        <f>SUM(D41:D45)</f>
        <v>4985957</v>
      </c>
      <c r="E40" s="72">
        <f>SUM(E41:E45)</f>
        <v>1774077</v>
      </c>
      <c r="F40" s="72">
        <f>SUM(F41:F45)</f>
        <v>1244556</v>
      </c>
      <c r="G40" s="94">
        <f t="shared" si="1"/>
        <v>41.97765384986404</v>
      </c>
      <c r="H40" s="10"/>
    </row>
    <row r="41" spans="1:9" ht="19.5" customHeight="1">
      <c r="A41" s="57" t="s">
        <v>56</v>
      </c>
      <c r="B41" s="91" t="s">
        <v>73</v>
      </c>
      <c r="C41" s="72">
        <v>-140485</v>
      </c>
      <c r="D41" s="72">
        <v>1880666</v>
      </c>
      <c r="E41" s="72">
        <v>2023003</v>
      </c>
      <c r="F41" s="72">
        <v>-234000</v>
      </c>
      <c r="G41" s="94">
        <f t="shared" si="1"/>
        <v>166.56582553297505</v>
      </c>
      <c r="H41" s="112"/>
      <c r="I41" s="113"/>
    </row>
    <row r="42" spans="1:8" ht="19.5" customHeight="1">
      <c r="A42" s="57" t="s">
        <v>57</v>
      </c>
      <c r="B42" s="91" t="s">
        <v>109</v>
      </c>
      <c r="C42" s="72"/>
      <c r="D42" s="72"/>
      <c r="E42" s="72">
        <v>-10000</v>
      </c>
      <c r="F42" s="72"/>
      <c r="G42" s="94"/>
      <c r="H42" s="11"/>
    </row>
    <row r="43" spans="1:8" ht="19.5" customHeight="1">
      <c r="A43" s="57" t="s">
        <v>58</v>
      </c>
      <c r="B43" s="91" t="s">
        <v>100</v>
      </c>
      <c r="C43" s="72">
        <v>736</v>
      </c>
      <c r="D43" s="72">
        <v>736</v>
      </c>
      <c r="E43" s="72">
        <v>-8548</v>
      </c>
      <c r="F43" s="72">
        <v>0</v>
      </c>
      <c r="G43" s="94"/>
      <c r="H43" s="11"/>
    </row>
    <row r="44" spans="1:9" ht="20.25" customHeight="1">
      <c r="A44" s="57" t="s">
        <v>59</v>
      </c>
      <c r="B44" s="91" t="s">
        <v>38</v>
      </c>
      <c r="C44" s="72">
        <v>3104555</v>
      </c>
      <c r="D44" s="72">
        <v>3104555</v>
      </c>
      <c r="E44" s="72">
        <v>3104555</v>
      </c>
      <c r="F44" s="72">
        <v>1478556</v>
      </c>
      <c r="G44" s="94">
        <f t="shared" si="1"/>
        <v>47.625376261654246</v>
      </c>
      <c r="H44" s="10"/>
      <c r="I44" s="16"/>
    </row>
    <row r="45" spans="1:8" ht="20.25" customHeight="1">
      <c r="A45" s="57" t="s">
        <v>74</v>
      </c>
      <c r="B45" s="91" t="s">
        <v>39</v>
      </c>
      <c r="C45" s="92"/>
      <c r="D45" s="92"/>
      <c r="E45" s="93">
        <v>-3334933</v>
      </c>
      <c r="F45" s="64"/>
      <c r="G45" s="94"/>
      <c r="H45" s="11"/>
    </row>
    <row r="46" spans="1:8" ht="24.75" customHeight="1">
      <c r="A46" s="36"/>
      <c r="B46" s="37" t="s">
        <v>30</v>
      </c>
      <c r="C46" s="51">
        <f>SUM(C11+C21)</f>
        <v>7539067</v>
      </c>
      <c r="D46" s="51">
        <f>SUM(D11+D21)</f>
        <v>10624301</v>
      </c>
      <c r="E46" s="51">
        <f>SUM(E11+E21)</f>
        <v>6955956</v>
      </c>
      <c r="F46" s="51">
        <f>SUM(F11+F21)</f>
        <v>6080035</v>
      </c>
      <c r="G46" s="38">
        <f>SUM(F46/C46*100)</f>
        <v>80.64704823554426</v>
      </c>
      <c r="H46" s="11"/>
    </row>
    <row r="47" spans="1:8" ht="15.75" customHeight="1">
      <c r="A47" s="105" t="s">
        <v>0</v>
      </c>
      <c r="B47" s="32"/>
      <c r="C47" s="120" t="s">
        <v>88</v>
      </c>
      <c r="D47" s="121"/>
      <c r="E47" s="122"/>
      <c r="F47" s="52" t="s">
        <v>2</v>
      </c>
      <c r="G47" s="115" t="s">
        <v>111</v>
      </c>
      <c r="H47" s="11"/>
    </row>
    <row r="48" spans="1:8" ht="15.75" customHeight="1">
      <c r="A48" s="105" t="s">
        <v>4</v>
      </c>
      <c r="B48" s="26" t="s">
        <v>10</v>
      </c>
      <c r="C48" s="115" t="s">
        <v>84</v>
      </c>
      <c r="D48" s="115" t="s">
        <v>85</v>
      </c>
      <c r="E48" s="115" t="s">
        <v>86</v>
      </c>
      <c r="F48" s="98" t="s">
        <v>11</v>
      </c>
      <c r="G48" s="115"/>
      <c r="H48" s="11"/>
    </row>
    <row r="49" spans="1:8" ht="17.25" customHeight="1">
      <c r="A49" s="105" t="s">
        <v>5</v>
      </c>
      <c r="B49" s="32"/>
      <c r="C49" s="115"/>
      <c r="D49" s="115"/>
      <c r="E49" s="115"/>
      <c r="F49" s="98" t="s">
        <v>87</v>
      </c>
      <c r="G49" s="115"/>
      <c r="H49" s="11"/>
    </row>
    <row r="50" spans="1:8" ht="50.25" customHeight="1">
      <c r="A50" s="105"/>
      <c r="B50" s="32"/>
      <c r="C50" s="116"/>
      <c r="D50" s="116"/>
      <c r="E50" s="116"/>
      <c r="F50" s="98"/>
      <c r="G50" s="116"/>
      <c r="H50" s="11"/>
    </row>
    <row r="51" spans="1:8" ht="15.75">
      <c r="A51" s="73" t="s">
        <v>6</v>
      </c>
      <c r="B51" s="74" t="s">
        <v>92</v>
      </c>
      <c r="C51" s="75"/>
      <c r="D51" s="76"/>
      <c r="E51" s="76"/>
      <c r="F51" s="76"/>
      <c r="G51" s="77"/>
      <c r="H51" s="11"/>
    </row>
    <row r="52" spans="1:8" ht="20.25" customHeight="1">
      <c r="A52" s="78"/>
      <c r="B52" s="79" t="s">
        <v>24</v>
      </c>
      <c r="C52" s="80">
        <f>SUM(C53:C59)</f>
        <v>3044468</v>
      </c>
      <c r="D52" s="80">
        <f>SUM(D53:D59)</f>
        <v>4116074</v>
      </c>
      <c r="E52" s="80">
        <f>SUM(E53:E59)</f>
        <v>3289854</v>
      </c>
      <c r="F52" s="80">
        <f>SUM(F53:F59)</f>
        <v>2981596</v>
      </c>
      <c r="G52" s="81">
        <f>SUM(F52/C52*100)</f>
        <v>97.9348772921903</v>
      </c>
      <c r="H52" s="11"/>
    </row>
    <row r="53" spans="1:9" ht="20.25" customHeight="1">
      <c r="A53" s="82">
        <v>1</v>
      </c>
      <c r="B53" s="83" t="s">
        <v>12</v>
      </c>
      <c r="C53" s="84">
        <v>640822</v>
      </c>
      <c r="D53" s="84">
        <v>740907</v>
      </c>
      <c r="E53" s="84">
        <v>525461</v>
      </c>
      <c r="F53" s="84">
        <v>574500</v>
      </c>
      <c r="G53" s="81">
        <f aca="true" t="shared" si="2" ref="G53:G58">SUM(F53/C53*100)</f>
        <v>89.65048016453866</v>
      </c>
      <c r="H53" s="11"/>
      <c r="I53" s="11"/>
    </row>
    <row r="54" spans="1:9" ht="20.25" customHeight="1">
      <c r="A54" s="57">
        <v>2</v>
      </c>
      <c r="B54" s="42" t="s">
        <v>13</v>
      </c>
      <c r="C54" s="84">
        <v>225810</v>
      </c>
      <c r="D54" s="84">
        <v>707329</v>
      </c>
      <c r="E54" s="84">
        <v>494049</v>
      </c>
      <c r="F54" s="64">
        <v>153297</v>
      </c>
      <c r="G54" s="81">
        <f t="shared" si="2"/>
        <v>67.88760462335593</v>
      </c>
      <c r="H54" s="11"/>
      <c r="I54" s="20"/>
    </row>
    <row r="55" spans="1:9" ht="21" customHeight="1">
      <c r="A55" s="57">
        <v>3</v>
      </c>
      <c r="B55" s="42" t="s">
        <v>14</v>
      </c>
      <c r="C55" s="84">
        <v>1253871</v>
      </c>
      <c r="D55" s="84">
        <v>1420289</v>
      </c>
      <c r="E55" s="84">
        <v>1327015</v>
      </c>
      <c r="F55" s="72">
        <v>1360881</v>
      </c>
      <c r="G55" s="81">
        <f t="shared" si="2"/>
        <v>108.53437076062849</v>
      </c>
      <c r="H55" s="19"/>
      <c r="I55" s="18"/>
    </row>
    <row r="56" spans="1:9" ht="20.25" customHeight="1">
      <c r="A56" s="57">
        <v>4</v>
      </c>
      <c r="B56" s="42" t="s">
        <v>15</v>
      </c>
      <c r="C56" s="84">
        <v>25702</v>
      </c>
      <c r="D56" s="84">
        <v>26038</v>
      </c>
      <c r="E56" s="84">
        <v>25133</v>
      </c>
      <c r="F56" s="72">
        <v>24608</v>
      </c>
      <c r="G56" s="81">
        <f t="shared" si="2"/>
        <v>95.74352190491012</v>
      </c>
      <c r="H56" s="19"/>
      <c r="I56" s="18"/>
    </row>
    <row r="57" spans="1:9" ht="21.75" customHeight="1">
      <c r="A57" s="57">
        <v>5</v>
      </c>
      <c r="B57" s="42" t="s">
        <v>90</v>
      </c>
      <c r="C57" s="84">
        <v>737345</v>
      </c>
      <c r="D57" s="84">
        <v>953511</v>
      </c>
      <c r="E57" s="84">
        <v>655967</v>
      </c>
      <c r="F57" s="72">
        <v>695081</v>
      </c>
      <c r="G57" s="81">
        <f t="shared" si="2"/>
        <v>94.26808346160888</v>
      </c>
      <c r="H57" s="11"/>
      <c r="I57" s="18"/>
    </row>
    <row r="58" spans="1:9" ht="21.75" customHeight="1">
      <c r="A58" s="57">
        <v>6</v>
      </c>
      <c r="B58" s="42" t="s">
        <v>91</v>
      </c>
      <c r="C58" s="84">
        <v>160918</v>
      </c>
      <c r="D58" s="84">
        <v>167016</v>
      </c>
      <c r="E58" s="84">
        <v>166874</v>
      </c>
      <c r="F58" s="72">
        <v>173229</v>
      </c>
      <c r="G58" s="81">
        <f t="shared" si="2"/>
        <v>107.65048036888354</v>
      </c>
      <c r="H58" s="11"/>
      <c r="I58" s="18"/>
    </row>
    <row r="59" spans="1:8" ht="20.25" customHeight="1">
      <c r="A59" s="57">
        <v>7</v>
      </c>
      <c r="B59" s="42" t="s">
        <v>77</v>
      </c>
      <c r="C59" s="84">
        <v>0</v>
      </c>
      <c r="D59" s="84">
        <v>100984</v>
      </c>
      <c r="E59" s="84">
        <v>95355</v>
      </c>
      <c r="F59" s="72">
        <v>0</v>
      </c>
      <c r="G59" s="81"/>
      <c r="H59" s="11"/>
    </row>
    <row r="60" spans="1:8" ht="15.75" customHeight="1">
      <c r="A60" s="73" t="s">
        <v>7</v>
      </c>
      <c r="B60" s="74" t="s">
        <v>93</v>
      </c>
      <c r="C60" s="123">
        <f>SUM(C62:C66)</f>
        <v>76670</v>
      </c>
      <c r="D60" s="123">
        <f>SUM(D62:D66)</f>
        <v>76670</v>
      </c>
      <c r="E60" s="123">
        <f>SUM(E62:E66)</f>
        <v>40420</v>
      </c>
      <c r="F60" s="123">
        <f>SUM(F62:F66)</f>
        <v>52920</v>
      </c>
      <c r="G60" s="77"/>
      <c r="H60" s="11"/>
    </row>
    <row r="61" spans="1:8" ht="15.75" customHeight="1">
      <c r="A61" s="78"/>
      <c r="B61" s="79" t="s">
        <v>26</v>
      </c>
      <c r="C61" s="124"/>
      <c r="D61" s="124"/>
      <c r="E61" s="124"/>
      <c r="F61" s="124"/>
      <c r="G61" s="81">
        <f>SUM(F60/C60*100)</f>
        <v>69.02308595278465</v>
      </c>
      <c r="H61" s="11"/>
    </row>
    <row r="62" spans="1:8" ht="16.5" customHeight="1" hidden="1">
      <c r="A62" s="86" t="s">
        <v>75</v>
      </c>
      <c r="B62" s="87" t="s">
        <v>12</v>
      </c>
      <c r="C62" s="87">
        <v>0</v>
      </c>
      <c r="D62" s="87"/>
      <c r="E62" s="87"/>
      <c r="F62" s="88"/>
      <c r="G62" s="81"/>
      <c r="H62" s="11"/>
    </row>
    <row r="63" spans="1:8" ht="16.5" customHeight="1">
      <c r="A63" s="86">
        <v>1</v>
      </c>
      <c r="B63" s="87" t="s">
        <v>13</v>
      </c>
      <c r="C63" s="72">
        <v>26000</v>
      </c>
      <c r="D63" s="72">
        <v>26000</v>
      </c>
      <c r="E63" s="72">
        <v>10050</v>
      </c>
      <c r="F63" s="96">
        <v>0</v>
      </c>
      <c r="G63" s="81">
        <f>SUM(F63/C63*100)</f>
        <v>0</v>
      </c>
      <c r="H63" s="11"/>
    </row>
    <row r="64" spans="1:9" ht="18.75" customHeight="1">
      <c r="A64" s="57">
        <v>2</v>
      </c>
      <c r="B64" s="42" t="s">
        <v>14</v>
      </c>
      <c r="C64" s="72">
        <v>45670</v>
      </c>
      <c r="D64" s="72">
        <v>45670</v>
      </c>
      <c r="E64" s="72">
        <v>25370</v>
      </c>
      <c r="F64" s="72">
        <v>42920</v>
      </c>
      <c r="G64" s="81">
        <f>SUM(F64/C64*100)</f>
        <v>93.97854171228377</v>
      </c>
      <c r="H64" s="10"/>
      <c r="I64" s="12"/>
    </row>
    <row r="65" spans="1:8" ht="18.75" customHeight="1">
      <c r="A65" s="57">
        <v>3</v>
      </c>
      <c r="B65" s="42" t="s">
        <v>15</v>
      </c>
      <c r="C65" s="72">
        <v>0</v>
      </c>
      <c r="D65" s="72">
        <v>0</v>
      </c>
      <c r="E65" s="72">
        <v>0</v>
      </c>
      <c r="F65" s="72">
        <v>5000</v>
      </c>
      <c r="G65" s="81"/>
      <c r="H65" s="11"/>
    </row>
    <row r="66" spans="1:8" ht="18.75" customHeight="1">
      <c r="A66" s="57">
        <v>4</v>
      </c>
      <c r="B66" s="42" t="s">
        <v>64</v>
      </c>
      <c r="C66" s="72">
        <v>5000</v>
      </c>
      <c r="D66" s="72">
        <v>5000</v>
      </c>
      <c r="E66" s="72">
        <v>5000</v>
      </c>
      <c r="F66" s="72">
        <v>5000</v>
      </c>
      <c r="G66" s="81">
        <f>SUM(F66/C66*100)</f>
        <v>100</v>
      </c>
      <c r="H66" s="10"/>
    </row>
    <row r="67" spans="1:8" ht="22.5" customHeight="1">
      <c r="A67" s="73" t="s">
        <v>16</v>
      </c>
      <c r="B67" s="74" t="s">
        <v>94</v>
      </c>
      <c r="C67" s="76"/>
      <c r="D67" s="76"/>
      <c r="E67" s="76"/>
      <c r="F67" s="85"/>
      <c r="G67" s="77"/>
      <c r="H67" s="11"/>
    </row>
    <row r="68" spans="1:8" ht="20.25" customHeight="1">
      <c r="A68" s="78"/>
      <c r="B68" s="79" t="s">
        <v>26</v>
      </c>
      <c r="C68" s="80">
        <f>SUM(C69:C87)</f>
        <v>4417929</v>
      </c>
      <c r="D68" s="80">
        <f>SUM(D69:D87)</f>
        <v>6431557</v>
      </c>
      <c r="E68" s="80">
        <f>SUM(E69:E87)</f>
        <v>3625682</v>
      </c>
      <c r="F68" s="80">
        <f>SUM(F69:F87)</f>
        <v>3045519</v>
      </c>
      <c r="G68" s="81">
        <f>SUM(F68/C68*100)</f>
        <v>68.93544463933215</v>
      </c>
      <c r="H68" s="11"/>
    </row>
    <row r="69" spans="1:8" ht="18" customHeight="1">
      <c r="A69" s="82">
        <v>1</v>
      </c>
      <c r="B69" s="83" t="s">
        <v>27</v>
      </c>
      <c r="C69" s="107">
        <v>307316</v>
      </c>
      <c r="D69" s="107">
        <v>326083</v>
      </c>
      <c r="E69" s="107">
        <v>256570</v>
      </c>
      <c r="F69" s="84">
        <v>291087</v>
      </c>
      <c r="G69" s="81">
        <f aca="true" t="shared" si="3" ref="G69:G87">SUM(F69/C69*100)</f>
        <v>94.71911647945437</v>
      </c>
      <c r="H69" s="12"/>
    </row>
    <row r="70" spans="1:8" ht="20.25" customHeight="1">
      <c r="A70" s="82">
        <v>2</v>
      </c>
      <c r="B70" s="42" t="s">
        <v>17</v>
      </c>
      <c r="C70" s="107">
        <v>100758</v>
      </c>
      <c r="D70" s="107">
        <v>107258</v>
      </c>
      <c r="E70" s="107">
        <v>90405</v>
      </c>
      <c r="F70" s="72">
        <v>90405</v>
      </c>
      <c r="G70" s="81">
        <f t="shared" si="3"/>
        <v>89.7248853689037</v>
      </c>
      <c r="H70" s="11"/>
    </row>
    <row r="71" spans="1:7" ht="22.5" customHeight="1">
      <c r="A71" s="57">
        <v>3</v>
      </c>
      <c r="B71" s="42" t="s">
        <v>78</v>
      </c>
      <c r="C71" s="107">
        <v>62500</v>
      </c>
      <c r="D71" s="107">
        <v>64996</v>
      </c>
      <c r="E71" s="107">
        <v>46132</v>
      </c>
      <c r="F71" s="72">
        <v>46636</v>
      </c>
      <c r="G71" s="81">
        <f t="shared" si="3"/>
        <v>74.6176</v>
      </c>
    </row>
    <row r="72" spans="1:8" ht="20.25" customHeight="1">
      <c r="A72" s="57">
        <v>4</v>
      </c>
      <c r="B72" s="42" t="s">
        <v>18</v>
      </c>
      <c r="C72" s="107">
        <v>1500</v>
      </c>
      <c r="D72" s="107">
        <v>1500</v>
      </c>
      <c r="E72" s="107">
        <v>300</v>
      </c>
      <c r="F72" s="72">
        <v>300</v>
      </c>
      <c r="G72" s="81">
        <f t="shared" si="3"/>
        <v>20</v>
      </c>
      <c r="H72" s="11"/>
    </row>
    <row r="73" spans="1:8" ht="18.75" customHeight="1">
      <c r="A73" s="57">
        <v>5</v>
      </c>
      <c r="B73" s="42" t="s">
        <v>19</v>
      </c>
      <c r="C73" s="107">
        <v>650</v>
      </c>
      <c r="D73" s="107">
        <v>650</v>
      </c>
      <c r="E73" s="107">
        <v>0</v>
      </c>
      <c r="F73" s="72">
        <v>0</v>
      </c>
      <c r="G73" s="81">
        <f t="shared" si="3"/>
        <v>0</v>
      </c>
      <c r="H73" s="11"/>
    </row>
    <row r="74" spans="1:9" ht="18.75" customHeight="1">
      <c r="A74" s="57">
        <v>6</v>
      </c>
      <c r="B74" s="42" t="s">
        <v>89</v>
      </c>
      <c r="C74" s="107">
        <v>22620</v>
      </c>
      <c r="D74" s="107">
        <v>22620</v>
      </c>
      <c r="E74" s="107">
        <v>0</v>
      </c>
      <c r="F74" s="72">
        <v>0</v>
      </c>
      <c r="G74" s="81">
        <f t="shared" si="3"/>
        <v>0</v>
      </c>
      <c r="H74" s="90"/>
      <c r="I74" s="90"/>
    </row>
    <row r="75" spans="1:8" ht="18.75" customHeight="1">
      <c r="A75" s="57">
        <v>7</v>
      </c>
      <c r="B75" s="42" t="s">
        <v>35</v>
      </c>
      <c r="C75" s="107">
        <v>69090</v>
      </c>
      <c r="D75" s="107">
        <v>69090</v>
      </c>
      <c r="E75" s="107">
        <v>55671</v>
      </c>
      <c r="F75" s="72">
        <v>69631</v>
      </c>
      <c r="G75" s="81">
        <f t="shared" si="3"/>
        <v>100.78303661890288</v>
      </c>
      <c r="H75" s="11"/>
    </row>
    <row r="76" spans="1:8" ht="20.25" customHeight="1">
      <c r="A76" s="57">
        <v>8</v>
      </c>
      <c r="B76" s="42" t="s">
        <v>20</v>
      </c>
      <c r="C76" s="107">
        <v>568313</v>
      </c>
      <c r="D76" s="107">
        <v>2380023</v>
      </c>
      <c r="E76" s="107">
        <v>2168836</v>
      </c>
      <c r="F76" s="72">
        <v>201187</v>
      </c>
      <c r="G76" s="81">
        <f t="shared" si="3"/>
        <v>35.40073867745415</v>
      </c>
      <c r="H76" s="11"/>
    </row>
    <row r="77" spans="1:8" ht="18.75" customHeight="1">
      <c r="A77" s="57">
        <v>9</v>
      </c>
      <c r="B77" s="42" t="s">
        <v>21</v>
      </c>
      <c r="C77" s="107">
        <v>110230</v>
      </c>
      <c r="D77" s="107">
        <v>173230</v>
      </c>
      <c r="E77" s="107">
        <v>104732</v>
      </c>
      <c r="F77" s="107">
        <v>603702</v>
      </c>
      <c r="G77" s="81">
        <f t="shared" si="3"/>
        <v>547.6748616529076</v>
      </c>
      <c r="H77" s="90"/>
    </row>
    <row r="78" spans="1:8" ht="18.75" customHeight="1">
      <c r="A78" s="57">
        <v>10</v>
      </c>
      <c r="B78" s="42" t="s">
        <v>32</v>
      </c>
      <c r="C78" s="107">
        <v>1242912</v>
      </c>
      <c r="D78" s="107">
        <v>1295912</v>
      </c>
      <c r="E78" s="107">
        <v>440982</v>
      </c>
      <c r="F78" s="72">
        <v>364628</v>
      </c>
      <c r="G78" s="81">
        <f t="shared" si="3"/>
        <v>29.336590201076184</v>
      </c>
      <c r="H78" s="12"/>
    </row>
    <row r="79" spans="1:8" ht="18.75" customHeight="1">
      <c r="A79" s="57">
        <v>11</v>
      </c>
      <c r="B79" s="42" t="s">
        <v>103</v>
      </c>
      <c r="C79" s="107">
        <v>1193020</v>
      </c>
      <c r="D79" s="107">
        <v>1197762</v>
      </c>
      <c r="E79" s="107">
        <v>112470</v>
      </c>
      <c r="F79" s="72">
        <v>984604</v>
      </c>
      <c r="G79" s="81">
        <f t="shared" si="3"/>
        <v>82.53038507317564</v>
      </c>
      <c r="H79" s="12"/>
    </row>
    <row r="80" spans="1:9" ht="18.75" customHeight="1">
      <c r="A80" s="57">
        <v>12</v>
      </c>
      <c r="B80" s="42" t="s">
        <v>22</v>
      </c>
      <c r="C80" s="107">
        <v>270910</v>
      </c>
      <c r="D80" s="107">
        <v>270910</v>
      </c>
      <c r="E80" s="107">
        <v>226285</v>
      </c>
      <c r="F80" s="72">
        <v>237040</v>
      </c>
      <c r="G80" s="81">
        <f t="shared" si="3"/>
        <v>87.49769296076188</v>
      </c>
      <c r="H80" s="11"/>
      <c r="I80" s="97"/>
    </row>
    <row r="81" spans="1:9" ht="18" customHeight="1">
      <c r="A81" s="57">
        <v>13</v>
      </c>
      <c r="B81" s="42" t="s">
        <v>29</v>
      </c>
      <c r="C81" s="107">
        <v>45400</v>
      </c>
      <c r="D81" s="107">
        <v>45400</v>
      </c>
      <c r="E81" s="107">
        <v>9563</v>
      </c>
      <c r="F81" s="72">
        <v>23963</v>
      </c>
      <c r="G81" s="81">
        <f t="shared" si="3"/>
        <v>52.781938325991185</v>
      </c>
      <c r="H81" s="127"/>
      <c r="I81" s="128"/>
    </row>
    <row r="82" spans="1:8" ht="18" customHeight="1">
      <c r="A82" s="57">
        <v>14</v>
      </c>
      <c r="B82" s="42" t="s">
        <v>23</v>
      </c>
      <c r="C82" s="107">
        <v>23700</v>
      </c>
      <c r="D82" s="107">
        <v>23700</v>
      </c>
      <c r="E82" s="107">
        <v>12978</v>
      </c>
      <c r="F82" s="72">
        <v>37978</v>
      </c>
      <c r="G82" s="81">
        <f t="shared" si="3"/>
        <v>160.24472573839662</v>
      </c>
      <c r="H82" s="103"/>
    </row>
    <row r="83" spans="1:8" ht="18" customHeight="1">
      <c r="A83" s="57">
        <v>15</v>
      </c>
      <c r="B83" s="42" t="s">
        <v>71</v>
      </c>
      <c r="C83" s="107">
        <v>26690</v>
      </c>
      <c r="D83" s="107">
        <v>26690</v>
      </c>
      <c r="E83" s="107">
        <v>22839</v>
      </c>
      <c r="F83" s="72">
        <v>18839</v>
      </c>
      <c r="G83" s="81">
        <f t="shared" si="3"/>
        <v>70.58448857249905</v>
      </c>
      <c r="H83" s="12"/>
    </row>
    <row r="84" spans="1:8" ht="19.5" customHeight="1">
      <c r="A84" s="57">
        <v>16</v>
      </c>
      <c r="B84" s="42" t="s">
        <v>28</v>
      </c>
      <c r="C84" s="107">
        <v>70400</v>
      </c>
      <c r="D84" s="107">
        <v>70400</v>
      </c>
      <c r="E84" s="107">
        <v>34457</v>
      </c>
      <c r="F84" s="72">
        <v>32057</v>
      </c>
      <c r="G84" s="81">
        <f t="shared" si="3"/>
        <v>45.53551136363637</v>
      </c>
      <c r="H84" s="21"/>
    </row>
    <row r="85" spans="1:8" ht="18" customHeight="1">
      <c r="A85" s="57">
        <v>17</v>
      </c>
      <c r="B85" s="42" t="s">
        <v>34</v>
      </c>
      <c r="C85" s="107">
        <v>186370</v>
      </c>
      <c r="D85" s="107">
        <v>209783</v>
      </c>
      <c r="E85" s="107">
        <v>16195</v>
      </c>
      <c r="F85" s="72">
        <v>16195</v>
      </c>
      <c r="G85" s="81">
        <f t="shared" si="3"/>
        <v>8.68970327842464</v>
      </c>
      <c r="H85" s="11"/>
    </row>
    <row r="86" spans="1:8" ht="20.25" customHeight="1">
      <c r="A86" s="57">
        <v>18</v>
      </c>
      <c r="B86" s="42" t="s">
        <v>63</v>
      </c>
      <c r="C86" s="107">
        <v>81950</v>
      </c>
      <c r="D86" s="107">
        <v>111950</v>
      </c>
      <c r="E86" s="107">
        <v>24914</v>
      </c>
      <c r="F86" s="72">
        <v>24914</v>
      </c>
      <c r="G86" s="81">
        <f t="shared" si="3"/>
        <v>30.40146430750458</v>
      </c>
      <c r="H86" s="21"/>
    </row>
    <row r="87" spans="1:8" ht="21.75" customHeight="1">
      <c r="A87" s="57">
        <v>19</v>
      </c>
      <c r="B87" s="42" t="s">
        <v>33</v>
      </c>
      <c r="C87" s="107">
        <v>33600</v>
      </c>
      <c r="D87" s="107">
        <v>33600</v>
      </c>
      <c r="E87" s="107">
        <v>2353</v>
      </c>
      <c r="F87" s="72">
        <v>2353</v>
      </c>
      <c r="G87" s="81">
        <f t="shared" si="3"/>
        <v>7.00297619047619</v>
      </c>
      <c r="H87" s="11"/>
    </row>
    <row r="88" spans="1:8" ht="18.75" customHeight="1">
      <c r="A88" s="33"/>
      <c r="B88" s="34" t="s">
        <v>36</v>
      </c>
      <c r="C88" s="50">
        <f>SUM(C52+C60+C68)</f>
        <v>7539067</v>
      </c>
      <c r="D88" s="50">
        <f>SUM(D52+D60+D68)</f>
        <v>10624301</v>
      </c>
      <c r="E88" s="50">
        <f>SUM(E52+E60+E68)</f>
        <v>6955956</v>
      </c>
      <c r="F88" s="50">
        <f>SUM(F52+F60+F68)</f>
        <v>6080035</v>
      </c>
      <c r="G88" s="35">
        <f>SUM(F88/C88*100)</f>
        <v>80.64704823554426</v>
      </c>
      <c r="H88" s="11"/>
    </row>
    <row r="89" spans="1:8" ht="18.75" customHeight="1">
      <c r="A89" s="22"/>
      <c r="B89" s="23"/>
      <c r="C89" s="23"/>
      <c r="D89" s="23"/>
      <c r="E89" s="23"/>
      <c r="F89" s="23"/>
      <c r="G89" s="24"/>
      <c r="H89" s="11"/>
    </row>
    <row r="90" spans="1:8" ht="18.75" customHeight="1">
      <c r="A90" s="22"/>
      <c r="B90" s="23"/>
      <c r="C90" s="23"/>
      <c r="D90" s="23"/>
      <c r="E90" s="23"/>
      <c r="F90" s="23"/>
      <c r="G90" s="24"/>
      <c r="H90" s="11"/>
    </row>
    <row r="91" spans="1:6" ht="20.25">
      <c r="A91" s="4"/>
      <c r="B91" s="5"/>
      <c r="C91" s="5"/>
      <c r="D91" s="5"/>
      <c r="E91" s="5"/>
      <c r="F91" s="5"/>
    </row>
    <row r="92" spans="1:6" ht="20.25">
      <c r="A92" s="4"/>
      <c r="B92" s="39" t="s">
        <v>80</v>
      </c>
      <c r="C92" s="6"/>
      <c r="D92" s="6"/>
      <c r="E92" s="5"/>
      <c r="F92" s="5"/>
    </row>
    <row r="93" spans="1:6" ht="20.25">
      <c r="A93" s="4"/>
      <c r="B93" s="40" t="s">
        <v>66</v>
      </c>
      <c r="C93" s="6"/>
      <c r="D93" s="6"/>
      <c r="E93" s="6"/>
      <c r="F93" s="5"/>
    </row>
    <row r="94" spans="1:6" ht="15.75">
      <c r="A94" s="1"/>
      <c r="B94" s="17"/>
      <c r="C94" s="3"/>
      <c r="D94" s="3"/>
      <c r="E94" s="3"/>
      <c r="F94" s="1"/>
    </row>
    <row r="95" spans="1:6" ht="15.75">
      <c r="A95" s="1"/>
      <c r="B95" s="1"/>
      <c r="C95" s="1"/>
      <c r="D95" s="3"/>
      <c r="E95" s="3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</sheetData>
  <sheetProtection/>
  <mergeCells count="20">
    <mergeCell ref="H81:I81"/>
    <mergeCell ref="G47:G50"/>
    <mergeCell ref="C7:C9"/>
    <mergeCell ref="D7:D9"/>
    <mergeCell ref="E7:E9"/>
    <mergeCell ref="C48:C50"/>
    <mergeCell ref="D48:D50"/>
    <mergeCell ref="B1:F1"/>
    <mergeCell ref="B3:F3"/>
    <mergeCell ref="B4:F4"/>
    <mergeCell ref="B5:F5"/>
    <mergeCell ref="D60:D61"/>
    <mergeCell ref="E60:E61"/>
    <mergeCell ref="F60:F61"/>
    <mergeCell ref="H41:I41"/>
    <mergeCell ref="G6:G9"/>
    <mergeCell ref="C6:E6"/>
    <mergeCell ref="E48:E50"/>
    <mergeCell ref="C47:E47"/>
    <mergeCell ref="C60:C61"/>
  </mergeCells>
  <dataValidations count="1">
    <dataValidation type="whole" operator="greaterThanOrEqual" allowBlank="1" showInputMessage="1" showErrorMessage="1" error="Въвежда се цяло положително число!" sqref="D12:E12">
      <formula1>0</formula1>
    </dataValidation>
  </dataValidation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0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ПОТРЕБИТЕЛ</cp:lastModifiedBy>
  <cp:lastPrinted>2022-03-15T06:46:32Z</cp:lastPrinted>
  <dcterms:created xsi:type="dcterms:W3CDTF">2007-01-24T06:37:12Z</dcterms:created>
  <dcterms:modified xsi:type="dcterms:W3CDTF">2022-05-03T06:50:51Z</dcterms:modified>
  <cp:category/>
  <cp:version/>
  <cp:contentType/>
  <cp:contentStatus/>
</cp:coreProperties>
</file>